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77\1 výzva\"/>
    </mc:Choice>
  </mc:AlternateContent>
  <xr:revisionPtr revIDLastSave="0" documentId="13_ncr:1_{395EB0EC-A753-4186-BF64-0B8EBE61D6D1}" xr6:coauthVersionLast="36" xr6:coauthVersionMax="47" xr10:uidLastSave="{00000000-0000-0000-0000-000000000000}"/>
  <bookViews>
    <workbookView xWindow="0" yWindow="0" windowWidth="23040" windowHeight="8196" tabRatio="724" xr2:uid="{00000000-000D-0000-FFFF-FFFF00000000}"/>
  </bookViews>
  <sheets>
    <sheet name="Výpočetní technika" sheetId="1" r:id="rId1"/>
  </sheets>
  <definedNames>
    <definedName name="_xlnm.Print_Area" localSheetId="0">'Výpočetní technika'!$B$1:$T$18</definedName>
  </definedNames>
  <calcPr calcId="191029"/>
</workbook>
</file>

<file path=xl/calcChain.xml><?xml version="1.0" encoding="utf-8"?>
<calcChain xmlns="http://schemas.openxmlformats.org/spreadsheetml/2006/main">
  <c r="S9" i="1" l="1"/>
  <c r="T9" i="1"/>
  <c r="P9" i="1"/>
  <c r="S8" i="1" l="1"/>
  <c r="T8" i="1"/>
  <c r="P8" i="1"/>
  <c r="P7" i="1" l="1"/>
  <c r="Q12" i="1" s="1"/>
  <c r="S7" i="1" l="1"/>
  <c r="R12" i="1" s="1"/>
  <c r="T7" i="1"/>
</calcChain>
</file>

<file path=xl/sharedStrings.xml><?xml version="1.0" encoding="utf-8"?>
<sst xmlns="http://schemas.openxmlformats.org/spreadsheetml/2006/main" count="55" uniqueCount="44">
  <si>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</si>
  <si>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</si>
  <si>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</si>
  <si>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</si>
  <si>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</si>
  <si>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</si>
  <si>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</si>
  <si>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</si>
  <si>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</si>
  <si>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</si>
  <si>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</si>
  <si>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</si>
  <si>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</si>
  <si>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</si>
  <si>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</si>
  <si>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</si>
  <si>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</si>
  <si>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</si>
  <si>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</si>
  <si>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</si>
  <si>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</si>
  <si>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</si>
  <si>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</si>
  <si>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</si>
  <si>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</si>
  <si>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</si>
  <si>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</si>
  <si>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</si>
  <si>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</si>
  <si>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</si>
  <si>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</si>
  <si>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pro Ing. Jelínkovou Evu - KPM</t>
  </si>
  <si>
    <t>Ing. Kamil Eckhardt, 
Tel.: 37763 3006</t>
  </si>
  <si>
    <t>Záruka na zboží min. 48 měsíců, servis NBD on-site.</t>
  </si>
  <si>
    <t xml:space="preserve">Příloha č. 2 Kupní smlouvy - technická specifikace
Výpočetní technika (III.) 077 - 2021 </t>
  </si>
  <si>
    <t>Univerzitní 22, 
301 00  Plzeň,
Fakulta ekonomická - Děkanát,
4. patro - místnost UL 401b</t>
  </si>
  <si>
    <t>Notebook 14" včetně dokovací stanice a LCD monitoru 27"</t>
  </si>
  <si>
    <t>Záruka na notebook min. 48 měsíců, servis NBD on-site.
Záruka na monitor min. 60 měsíců, servis NBD on-site.</t>
  </si>
  <si>
    <r>
      <t xml:space="preserve">Výkon procesoru v Passmark CPU více než 10 000 bodů, minimálně 4 jádra.
Procesor s podporou virtualizace.
RAM:  minimálně 8GB (1x8GB) DDR4 3200 MHz.
1x interní SSD: minimálně 512GB PCIe NVMe.
Integrovaná čtečka kontaktních identifikačních karet.
Integrovaná wifi 6 karta standardu 802.11ax.
Síťová karta 1Gb/s Ethernet s podporou PXE s portem RJ45 (je možné splnit pomocí USB adaptéru).
Displej: 14" LED FHD rozlišení minimálně 1920x1080.
Integrovaná webkamera.
Porty: minimálně  2x USB-C Thunderbolt 4 s podporou dokování včetně nabíjení notebooku, 2x USB 3.2 Gen 1, 1x kombinovaný konektor sluchátek/mikrofonu, 1x DisplayPort nebo HDMI 2.0, 1x VGA (může být řešeno externím originálním adaptérem).
Konstrukce s kovovou vnitřní kostrou.
CZ klávesnice s podsvícením, odolná proti polití.
OS: Windows 10 Pro 64-bit - OS Windows požadujeme z důvodu kompatibility s interními aplikacemi ZČU (Stag, Magion,...).
Hmotnost nejvýše 1,4 kg.
Baterie: nejméně 53 Wh.
Záruka min. 48 měsíců, servis NBD on-site.
</t>
    </r>
    <r>
      <rPr>
        <b/>
        <sz val="11"/>
        <color theme="1"/>
        <rFont val="Calibri"/>
        <family val="2"/>
        <charset val="238"/>
        <scheme val="minor"/>
      </rPr>
      <t>Včetně dokovacího zařízení</t>
    </r>
    <r>
      <rPr>
        <sz val="11"/>
        <color theme="1"/>
        <rFont val="Calibri"/>
        <family val="2"/>
        <charset val="238"/>
        <scheme val="minor"/>
      </rPr>
      <t xml:space="preserve">: včetně originálního dokovacího zařízení Thunderbolt (včetně napájení notebooku) s příkonem minimálně  120W.
</t>
    </r>
    <r>
      <rPr>
        <b/>
        <sz val="11"/>
        <color theme="1"/>
        <rFont val="Calibri"/>
        <family val="2"/>
        <charset val="238"/>
        <scheme val="minor"/>
      </rPr>
      <t>Včetně monitoru</t>
    </r>
    <r>
      <rPr>
        <sz val="11"/>
        <color theme="1"/>
        <rFont val="Calibri"/>
        <family val="2"/>
        <charset val="238"/>
        <scheme val="minor"/>
      </rPr>
      <t>:  úhlopříčka displeje min. 27". Typ Panelu IPS, poměr stran 16:9, matná obrazovka, pozorovací úhly min. 176 horizontálně / 176 vertikálně, jas min. 250 cd/m2, kontrast min. 1000:1, doba odezvy max. 5 ms. Nativní rozlišení min. FullHD 1920x1080.
Vstupy min. VGA, HDMI s HDCP, DisplayPort s HDCP, 4x USB HUB 3.2.
Kabel musí být součástí dodávky (napájecí, VGA, Displayport,HDMI), náklopný  a otočný o 90 st, výškově stavitelný pivot. 
Záruka min. 60 měsíců, NBD on-site.</t>
    </r>
  </si>
  <si>
    <t>Samostatná faktura</t>
  </si>
  <si>
    <t>Samostatná faktura - u pol.č. 1 prosíme o uvedení ceny notebooku a ceny monitoru.</t>
  </si>
  <si>
    <t>Notebook s otočným dotykovým displejem 13,3" včetně originální dokovací stanice</t>
  </si>
  <si>
    <r>
      <t xml:space="preserve">CPU: výkon Passmark min. 11 000 bodů.
RAM: minimálně 16GB DDR4.
OS: Windows 10 Pro 64 - OS Windows požadujeme z důvodu kompatibility s interními aplikacemi ZČU (Stag, Magion,...).
Hmotnost nejvýše 1,4 kg.
Součástí dodávky je originální dotykové pero.
Displej: 13,3", dotykový, lesklý, s rozlišením min. 1920x1080, IPS, otočný o 360°, 400nitů.
SSD: 1TB PCIe NVMe Solid State Drive.
Bezdrátová komunikace: WiFi 6 + Bluetooth min. 5.0.
Porty: min. 2× USB typ C 3.1 Gen 2 (podpora Thunderbolt3, napájení notebooku), 2x USB 3.1  Gen 1, 1× kombinovaný konektor sluchátek/mikrofonu.
Baterie min. 54Wh.
Hmotnost max. 1,3 kg.
Webkamera: integrovaná s rozlišením min. HD, integrovaný mikrofon.
Záruka minimálně  4 roky, servis NBD on-site.
</t>
    </r>
    <r>
      <rPr>
        <b/>
        <sz val="11"/>
        <color theme="1"/>
        <rFont val="Calibri"/>
        <family val="2"/>
        <charset val="238"/>
        <scheme val="minor"/>
      </rPr>
      <t xml:space="preserve">Včetně originální dokovací stanice: </t>
    </r>
    <r>
      <rPr>
        <sz val="11"/>
        <color theme="1"/>
        <rFont val="Calibri"/>
        <family val="2"/>
        <charset val="238"/>
        <scheme val="minor"/>
      </rPr>
      <t>vlastní napájecí adaptér, notebook je přes stanici napájen, konektory min. 4x USB-C, 3x USB 3.1 Gen 1, 2x DP, 1x VGA, 1x kombinovaný konektor sluchátek/mikrofonu, 1x GLAN RJ45.</t>
    </r>
  </si>
  <si>
    <r>
      <t xml:space="preserve">CPU: výkon Passmark min. 11 000 bodů.
RAM: minimálně 16GB DDR4.
OS: Windows 10 Pro 64 - OS Windows požadujeme z důvodu kompatibility s interními aplikacemi ZČU (Stag, Magion,...).
Součástí dodávky je originální dotykové pero.
Displej: 13,3", dotykový, lesklý, s rozlišením min. 1920x1080, IPS, otočný o 360°, 400nitů.
SSD: 1TB PCIe NVMe Solid State Drive.
Bezdrátová komunikace: WiFi 6 + Bluetooth min. 5.0.
Porty: min. 2× USB typ C 3.1 Gen 2 (podpora Thunderbolt 3, napájení notebooku), 2x USB 3.1  Gen 1, 1× kombinovaný konektor sluchátek/mikrofonu
Baterie min. 54Wh.
Hmotnost max. 1,3 kg.
Webkamera: integrované s rozlišením min. HD, integrovaný mikrofon.
Záruka minimálně  4 roky, servis NBD on-site.
</t>
    </r>
    <r>
      <rPr>
        <b/>
        <sz val="11"/>
        <color theme="1"/>
        <rFont val="Calibri"/>
        <family val="2"/>
        <charset val="238"/>
        <scheme val="minor"/>
      </rPr>
      <t>Včetně originální dokovací stanice</t>
    </r>
    <r>
      <rPr>
        <sz val="11"/>
        <color theme="1"/>
        <rFont val="Calibri"/>
        <family val="2"/>
        <charset val="238"/>
        <scheme val="minor"/>
      </rPr>
      <t xml:space="preserve">: vlastní napájecí adaptér, notebook je přes stanici napájen, konektory min. 4x USB-C, 3x USB 3.1 Gen 1, 2x DP, 1x VGA, 1x kombinovaný konektor sluchátek/mikrofonu, 1x GLAN RJ45.
</t>
    </r>
    <r>
      <rPr>
        <i/>
        <sz val="11"/>
        <color theme="1"/>
        <rFont val="Calibri"/>
        <family val="2"/>
        <charset val="238"/>
        <scheme val="minor"/>
      </rPr>
      <t>Pozn. popis notebooku shodný s pol.č. 2 - rozdělení z důvodu samostatné faktury.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</si>
</sst>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0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4" xfId="0" applyNumberForma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3" fillId="6" borderId="15" xfId="0" applyFont="1" applyFill="1" applyBorder="1" applyAlignment="1">
      <alignment horizontal="left" vertical="center" wrapText="1"/>
    </xf>
    <xf numFmtId="0" fontId="3" fillId="6" borderId="15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164" fontId="0" fillId="3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2" fillId="6" borderId="17" xfId="0" applyFont="1" applyFill="1" applyBorder="1" applyAlignment="1">
      <alignment horizontal="left" vertical="center" wrapText="1"/>
    </xf>
    <xf numFmtId="0" fontId="2" fillId="6" borderId="1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164" fontId="9" fillId="0" borderId="13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 applyProtection="1">
      <alignment horizontal="left" vertical="center" wrapText="1" indent="1"/>
      <protection locked="0"/>
    </xf>
    <xf numFmtId="0" fontId="12" fillId="4" borderId="17" xfId="0" applyFont="1" applyFill="1" applyBorder="1" applyAlignment="1" applyProtection="1">
      <alignment horizontal="left" vertical="center" wrapText="1" indent="1"/>
      <protection locked="0"/>
    </xf>
    <xf numFmtId="0" fontId="12" fillId="4" borderId="7" xfId="0" applyFont="1" applyFill="1" applyBorder="1" applyAlignment="1" applyProtection="1">
      <alignment horizontal="left" vertical="center" wrapText="1" indent="1"/>
      <protection locked="0"/>
    </xf>
    <xf numFmtId="164" fontId="12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144331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47961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50647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4" zoomScale="32" zoomScaleNormal="32" workbookViewId="0">
      <selection activeCell="R7" sqref="R7:R9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3.88671875" style="1" customWidth="1"/>
    <col min="4" max="4" width="12.33203125" style="2" customWidth="1"/>
    <col min="5" max="5" width="10.5546875" style="3" customWidth="1"/>
    <col min="6" max="6" width="141" style="1" customWidth="1"/>
    <col min="7" max="7" width="29.6640625" style="4" bestFit="1" customWidth="1"/>
    <col min="8" max="8" width="29.6640625" style="4" customWidth="1"/>
    <col min="9" max="9" width="29.109375" style="4" customWidth="1"/>
    <col min="10" max="10" width="16.33203125" style="1" customWidth="1"/>
    <col min="11" max="11" width="27.33203125" style="5" hidden="1" customWidth="1"/>
    <col min="12" max="12" width="33" style="5" customWidth="1"/>
    <col min="13" max="13" width="30.109375" style="5" customWidth="1"/>
    <col min="14" max="14" width="40.5546875" style="4" customWidth="1"/>
    <col min="15" max="15" width="31.33203125" style="4" customWidth="1"/>
    <col min="16" max="16" width="17.66406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1.554687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84" t="s">
        <v>34</v>
      </c>
      <c r="C1" s="85"/>
      <c r="D1" s="85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0"/>
      <c r="E3" s="80"/>
      <c r="F3" s="80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0"/>
      <c r="E4" s="80"/>
      <c r="F4" s="80"/>
      <c r="G4" s="80"/>
      <c r="H4" s="8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82" t="s">
        <v>2</v>
      </c>
      <c r="H5" s="83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26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81" t="s">
        <v>7</v>
      </c>
      <c r="T6" s="44" t="s">
        <v>8</v>
      </c>
      <c r="U6" s="41" t="s">
        <v>21</v>
      </c>
      <c r="V6" s="41" t="s">
        <v>22</v>
      </c>
    </row>
    <row r="7" spans="1:22" ht="399.75" customHeight="1" thickTop="1" x14ac:dyDescent="0.3">
      <c r="A7" s="20"/>
      <c r="B7" s="48">
        <v>1</v>
      </c>
      <c r="C7" s="49" t="s">
        <v>36</v>
      </c>
      <c r="D7" s="50">
        <v>5</v>
      </c>
      <c r="E7" s="51" t="s">
        <v>29</v>
      </c>
      <c r="F7" s="56" t="s">
        <v>38</v>
      </c>
      <c r="G7" s="101"/>
      <c r="H7" s="101"/>
      <c r="I7" s="94" t="s">
        <v>40</v>
      </c>
      <c r="J7" s="96" t="s">
        <v>25</v>
      </c>
      <c r="K7" s="96"/>
      <c r="L7" s="57" t="s">
        <v>37</v>
      </c>
      <c r="M7" s="100" t="s">
        <v>32</v>
      </c>
      <c r="N7" s="98" t="s">
        <v>35</v>
      </c>
      <c r="O7" s="94">
        <v>130</v>
      </c>
      <c r="P7" s="52">
        <f>D7*Q7</f>
        <v>170300</v>
      </c>
      <c r="Q7" s="53">
        <v>34060</v>
      </c>
      <c r="R7" s="104"/>
      <c r="S7" s="54">
        <f>D7*R7</f>
        <v>0</v>
      </c>
      <c r="T7" s="55" t="str">
        <f t="shared" ref="T7" si="0">IF(ISNUMBER(R7), IF(R7&gt;Q7,"NEVYHOVUJE","VYHOVUJE")," ")</f>
        <v xml:space="preserve"> </v>
      </c>
      <c r="U7" s="51" t="s">
        <v>31</v>
      </c>
      <c r="V7" s="51" t="s">
        <v>11</v>
      </c>
    </row>
    <row r="8" spans="1:22" ht="300" customHeight="1" thickBot="1" x14ac:dyDescent="0.35">
      <c r="A8" s="20"/>
      <c r="B8" s="58">
        <v>2</v>
      </c>
      <c r="C8" s="59" t="s">
        <v>41</v>
      </c>
      <c r="D8" s="60">
        <v>1</v>
      </c>
      <c r="E8" s="61" t="s">
        <v>29</v>
      </c>
      <c r="F8" s="78" t="s">
        <v>42</v>
      </c>
      <c r="G8" s="102"/>
      <c r="H8" s="102"/>
      <c r="I8" s="95"/>
      <c r="J8" s="97"/>
      <c r="K8" s="97"/>
      <c r="L8" s="79" t="s">
        <v>33</v>
      </c>
      <c r="M8" s="99"/>
      <c r="N8" s="99"/>
      <c r="O8" s="95"/>
      <c r="P8" s="62">
        <f>D8*Q8</f>
        <v>44754</v>
      </c>
      <c r="Q8" s="63">
        <v>44754</v>
      </c>
      <c r="R8" s="105"/>
      <c r="S8" s="64">
        <f>D8*R8</f>
        <v>0</v>
      </c>
      <c r="T8" s="65" t="str">
        <f t="shared" ref="T8" si="1">IF(ISNUMBER(R8), IF(R8&gt;Q8,"NEVYHOVUJE","VYHOVUJE")," ")</f>
        <v xml:space="preserve"> </v>
      </c>
      <c r="U8" s="61"/>
      <c r="V8" s="61" t="s">
        <v>11</v>
      </c>
    </row>
    <row r="9" spans="1:22" ht="300" customHeight="1" thickBot="1" x14ac:dyDescent="0.35">
      <c r="A9" s="20"/>
      <c r="B9" s="66">
        <v>3</v>
      </c>
      <c r="C9" s="67" t="s">
        <v>41</v>
      </c>
      <c r="D9" s="68">
        <v>1</v>
      </c>
      <c r="E9" s="69" t="s">
        <v>29</v>
      </c>
      <c r="F9" s="77" t="s">
        <v>43</v>
      </c>
      <c r="G9" s="103"/>
      <c r="H9" s="103"/>
      <c r="I9" s="70" t="s">
        <v>39</v>
      </c>
      <c r="J9" s="69" t="s">
        <v>25</v>
      </c>
      <c r="K9" s="69"/>
      <c r="L9" s="76" t="s">
        <v>33</v>
      </c>
      <c r="M9" s="76" t="s">
        <v>32</v>
      </c>
      <c r="N9" s="76" t="s">
        <v>35</v>
      </c>
      <c r="O9" s="70">
        <v>130</v>
      </c>
      <c r="P9" s="71">
        <f>D9*Q9</f>
        <v>45400</v>
      </c>
      <c r="Q9" s="72">
        <v>45400</v>
      </c>
      <c r="R9" s="106"/>
      <c r="S9" s="73">
        <f>D9*R9</f>
        <v>0</v>
      </c>
      <c r="T9" s="74" t="str">
        <f t="shared" ref="T9" si="2">IF(ISNUMBER(R9), IF(R9&gt;Q9,"NEVYHOVUJE","VYHOVUJE")," ")</f>
        <v xml:space="preserve"> </v>
      </c>
      <c r="U9" s="75" t="s">
        <v>31</v>
      </c>
      <c r="V9" s="69" t="s">
        <v>11</v>
      </c>
    </row>
    <row r="10" spans="1:22" ht="17.399999999999999" customHeight="1" thickBot="1" x14ac:dyDescent="0.35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5" customHeight="1" thickTop="1" thickBot="1" x14ac:dyDescent="0.35">
      <c r="B11" s="90" t="s">
        <v>28</v>
      </c>
      <c r="C11" s="90"/>
      <c r="D11" s="90"/>
      <c r="E11" s="90"/>
      <c r="F11" s="90"/>
      <c r="G11" s="90"/>
      <c r="H11" s="90"/>
      <c r="I11" s="90"/>
      <c r="J11" s="21"/>
      <c r="K11" s="21"/>
      <c r="L11" s="7"/>
      <c r="M11" s="7"/>
      <c r="N11" s="7"/>
      <c r="O11" s="22"/>
      <c r="P11" s="22"/>
      <c r="Q11" s="23" t="s">
        <v>9</v>
      </c>
      <c r="R11" s="91" t="s">
        <v>10</v>
      </c>
      <c r="S11" s="92"/>
      <c r="T11" s="93"/>
      <c r="U11" s="24"/>
      <c r="V11" s="25"/>
    </row>
    <row r="12" spans="1:22" ht="43.2" customHeight="1" thickTop="1" thickBot="1" x14ac:dyDescent="0.35">
      <c r="B12" s="86" t="s">
        <v>27</v>
      </c>
      <c r="C12" s="86"/>
      <c r="D12" s="86"/>
      <c r="E12" s="86"/>
      <c r="F12" s="86"/>
      <c r="G12" s="86"/>
      <c r="I12" s="26"/>
      <c r="L12" s="9"/>
      <c r="M12" s="9"/>
      <c r="N12" s="9"/>
      <c r="O12" s="27"/>
      <c r="P12" s="27"/>
      <c r="Q12" s="28">
        <f>SUM(P7:P9)</f>
        <v>260454</v>
      </c>
      <c r="R12" s="87">
        <f>SUM(S7:S9)</f>
        <v>0</v>
      </c>
      <c r="S12" s="88"/>
      <c r="T12" s="89"/>
    </row>
    <row r="13" spans="1:22" ht="15" thickTop="1" x14ac:dyDescent="0.3">
      <c r="H13" s="80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7"/>
      <c r="C14" s="47"/>
      <c r="D14" s="47"/>
      <c r="E14" s="47"/>
      <c r="F14" s="47"/>
      <c r="G14" s="80"/>
      <c r="H14" s="80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">
      <c r="B15" s="47"/>
      <c r="C15" s="47"/>
      <c r="D15" s="47"/>
      <c r="E15" s="47"/>
      <c r="F15" s="47"/>
      <c r="G15" s="80"/>
      <c r="H15" s="80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">
      <c r="B16" s="47"/>
      <c r="C16" s="47"/>
      <c r="D16" s="47"/>
      <c r="E16" s="47"/>
      <c r="F16" s="47"/>
      <c r="G16" s="80"/>
      <c r="H16" s="80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80"/>
      <c r="H17" s="80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80"/>
      <c r="H19" s="80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80"/>
      <c r="H20" s="80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80"/>
      <c r="H21" s="80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80"/>
      <c r="H22" s="80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80"/>
      <c r="H23" s="80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80"/>
      <c r="H24" s="80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80"/>
      <c r="H25" s="80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80"/>
      <c r="H26" s="80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80"/>
      <c r="H27" s="80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80"/>
      <c r="H28" s="80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80"/>
      <c r="H29" s="80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80"/>
      <c r="H30" s="80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80"/>
      <c r="H31" s="80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80"/>
      <c r="H32" s="80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0"/>
      <c r="H33" s="80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0"/>
      <c r="H34" s="80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0"/>
      <c r="H35" s="80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0"/>
      <c r="H36" s="80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0"/>
      <c r="H37" s="80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0"/>
      <c r="H38" s="80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0"/>
      <c r="H39" s="80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0"/>
      <c r="H40" s="80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0"/>
      <c r="H41" s="80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0"/>
      <c r="H42" s="80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0"/>
      <c r="H43" s="80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0"/>
      <c r="H44" s="80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0"/>
      <c r="H45" s="80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0"/>
      <c r="H46" s="80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0"/>
      <c r="H47" s="80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0"/>
      <c r="H48" s="80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0"/>
      <c r="H49" s="80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0"/>
      <c r="H50" s="80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0"/>
      <c r="H51" s="80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0"/>
      <c r="H52" s="80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0"/>
      <c r="H53" s="80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0"/>
      <c r="H54" s="80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0"/>
      <c r="H55" s="80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0"/>
      <c r="H56" s="80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0"/>
      <c r="H57" s="80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0"/>
      <c r="H58" s="80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0"/>
      <c r="H59" s="80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0"/>
      <c r="H60" s="80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0"/>
      <c r="H61" s="80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0"/>
      <c r="H62" s="80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0"/>
      <c r="H63" s="80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0"/>
      <c r="H64" s="80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0"/>
      <c r="H65" s="80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0"/>
      <c r="H66" s="80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0"/>
      <c r="H67" s="80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0"/>
      <c r="H68" s="80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0"/>
      <c r="H69" s="80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0"/>
      <c r="H70" s="80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0"/>
      <c r="H71" s="80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0"/>
      <c r="H72" s="80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0"/>
      <c r="H73" s="80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0"/>
      <c r="H74" s="80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0"/>
      <c r="H75" s="80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0"/>
      <c r="H76" s="80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0"/>
      <c r="H77" s="80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0"/>
      <c r="H78" s="80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0"/>
      <c r="H79" s="80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0"/>
      <c r="H80" s="80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0"/>
      <c r="H81" s="80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0"/>
      <c r="H82" s="80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0"/>
      <c r="H83" s="80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0"/>
      <c r="H84" s="80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0"/>
      <c r="H85" s="80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0"/>
      <c r="H86" s="80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0"/>
      <c r="H87" s="80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0"/>
      <c r="H88" s="80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0"/>
      <c r="H89" s="80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0"/>
      <c r="H90" s="80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0"/>
      <c r="H91" s="80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0"/>
      <c r="H92" s="80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0"/>
      <c r="H93" s="80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0"/>
      <c r="H94" s="80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0"/>
      <c r="H95" s="80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0"/>
      <c r="H96" s="80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0"/>
      <c r="H97" s="80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0"/>
      <c r="H98" s="80"/>
      <c r="I98" s="11"/>
      <c r="J98" s="11"/>
      <c r="K98" s="11"/>
      <c r="L98" s="11"/>
      <c r="M98" s="11"/>
      <c r="N98" s="6"/>
      <c r="O98" s="6"/>
      <c r="P98" s="6"/>
    </row>
    <row r="99" spans="3:19" ht="19.95" customHeight="1" x14ac:dyDescent="0.3">
      <c r="C99" s="5"/>
      <c r="E99" s="5"/>
      <c r="F99" s="5"/>
      <c r="J99" s="5"/>
    </row>
    <row r="100" spans="3:19" ht="19.95" customHeight="1" x14ac:dyDescent="0.3">
      <c r="C100" s="5"/>
      <c r="E100" s="5"/>
      <c r="F100" s="5"/>
      <c r="J100" s="5"/>
    </row>
    <row r="101" spans="3:19" ht="19.95" customHeight="1" x14ac:dyDescent="0.3">
      <c r="C101" s="5"/>
      <c r="E101" s="5"/>
      <c r="F101" s="5"/>
      <c r="J101" s="5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x14ac:dyDescent="0.3">
      <c r="C107" s="5"/>
      <c r="E107" s="5"/>
      <c r="F107" s="5"/>
      <c r="J107" s="5"/>
    </row>
    <row r="108" spans="3:19" x14ac:dyDescent="0.3">
      <c r="C108" s="5"/>
      <c r="E108" s="5"/>
      <c r="F108" s="5"/>
      <c r="J108" s="5"/>
    </row>
    <row r="109" spans="3:19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</sheetData>
  <sheetProtection algorithmName="SHA-512" hashValue="JEhvTwQVOoTJqkDQGjrpki4rSqojK+SSMqQptE7nSo4gOzK5dlPMnbUeJFkRBplgOj6o8HC5tvd2ZxPOoAn4qw==" saltValue="l0EKtjxHyU/lTjzPtNUv3A==" spinCount="100000" sheet="1" objects="1" scenarios="1"/>
  <mergeCells count="12">
    <mergeCell ref="G5:H5"/>
    <mergeCell ref="B1:D1"/>
    <mergeCell ref="B12:G12"/>
    <mergeCell ref="R12:T12"/>
    <mergeCell ref="B11:I11"/>
    <mergeCell ref="R11:T11"/>
    <mergeCell ref="I7:I8"/>
    <mergeCell ref="J7:J8"/>
    <mergeCell ref="K7:K8"/>
    <mergeCell ref="M7:M8"/>
    <mergeCell ref="N7:N8"/>
    <mergeCell ref="O7:O8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9 R7:R9">
    <cfRule type="containsBlanks" dxfId="3" priority="29">
      <formula>LEN(TRIM(G7))=0</formula>
    </cfRule>
  </conditionalFormatting>
  <conditionalFormatting sqref="G7:H9 R7:R9">
    <cfRule type="notContainsBlanks" dxfId="2" priority="27">
      <formula>LEN(TRIM(G7))&gt;0</formula>
    </cfRule>
  </conditionalFormatting>
  <conditionalFormatting sqref="G7:H9 R7:R9">
    <cfRule type="notContainsBlanks" dxfId="1" priority="26">
      <formula>LEN(TRIM(G7))&gt;0</formula>
    </cfRule>
  </conditionalFormatting>
  <conditionalFormatting sqref="G7:H9">
    <cfRule type="notContainsBlanks" dxfId="0" priority="25">
      <formula>LEN(TRIM(G7))&gt;0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  <dataValidation type="list" allowBlank="1" showInputMessage="1" showErrorMessage="1" sqref="J9" xr:uid="{DBA4B6CB-5BAD-47A8-911A-69CE84BA3568}">
      <formula1>"ANO,NE"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2021-07-12T12:37:09Z</dcterms:modified>
</cp:coreProperties>
</file>